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E99348FB-3D48-4FD2-8A58-65BE37D53542}" xr6:coauthVersionLast="47" xr6:coauthVersionMax="47" xr10:uidLastSave="{00000000-0000-0000-0000-000000000000}"/>
  <bookViews>
    <workbookView xWindow="-109" yWindow="-109" windowWidth="26301" windowHeight="14305" tabRatio="802" xr2:uid="{00000000-000D-0000-FFFF-FFFF00000000}"/>
  </bookViews>
  <sheets>
    <sheet name="РНЦ" sheetId="60" r:id="rId1"/>
    <sheet name="Лист1" sheetId="61" r:id="rId2"/>
  </sheets>
  <externalReferences>
    <externalReference r:id="rId3"/>
    <externalReference r:id="rId4"/>
    <externalReference r:id="rId5"/>
    <externalReference r:id="rId6"/>
  </externalReferences>
  <definedNames>
    <definedName name="add" localSheetId="0">[1]Опции!#REF!</definedName>
    <definedName name="add">[1]Опции!#REF!</definedName>
    <definedName name="k" localSheetId="0">#REF!</definedName>
    <definedName name="k">#REF!</definedName>
    <definedName name="k_1" localSheetId="0">#REF!</definedName>
    <definedName name="k_1">#REF!</definedName>
    <definedName name="l">[2]ШАСУ3!$C$2</definedName>
    <definedName name="M_KAR_Запрос1" localSheetId="0">#REF!</definedName>
    <definedName name="M_KAR_Запрос1">#REF!</definedName>
    <definedName name="n" localSheetId="0">[3]Итого!#REF!</definedName>
    <definedName name="n">[3]Итого!#REF!</definedName>
    <definedName name="t" localSheetId="0">#REF!</definedName>
    <definedName name="t">#REF!</definedName>
    <definedName name="USD" localSheetId="0">'[4]искл. ИД'!#REF!</definedName>
    <definedName name="USD">'[4]искл. ИД'!#REF!</definedName>
    <definedName name="_xlnm.Print_Area" localSheetId="0">РНЦ!$A$1:$W$37</definedName>
    <definedName name="Работы" localSheetId="0">#REF!</definedName>
    <definedName name="Работы">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>#REF!</definedName>
    <definedName name="Увеличение_затрат_по_ЭММ" localSheetId="0">#REF!</definedName>
    <definedName name="Увеличение_затрат_по_ЭММ">#REF!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" i="60" l="1"/>
  <c r="I23" i="60" l="1"/>
  <c r="I24" i="60" s="1"/>
  <c r="J23" i="60"/>
  <c r="K23" i="60"/>
  <c r="L23" i="60"/>
  <c r="O23" i="60"/>
  <c r="P23" i="60"/>
  <c r="Q23" i="60"/>
  <c r="R23" i="60"/>
  <c r="H23" i="60"/>
  <c r="H24" i="60" s="1"/>
  <c r="H27" i="60" s="1"/>
  <c r="Q24" i="60" l="1"/>
  <c r="R24" i="60"/>
  <c r="P24" i="60"/>
  <c r="O24" i="60"/>
  <c r="L24" i="60"/>
  <c r="K24" i="60"/>
  <c r="J24" i="60"/>
  <c r="H28" i="60" l="1"/>
  <c r="E23" i="60"/>
  <c r="F23" i="60"/>
  <c r="V23" i="60" l="1"/>
  <c r="V24" i="60" l="1"/>
  <c r="W23" i="60" l="1"/>
  <c r="W24" i="60" s="1"/>
  <c r="U23" i="60"/>
  <c r="U24" i="60" s="1"/>
  <c r="D23" i="60" l="1"/>
  <c r="D24" i="60" s="1"/>
  <c r="F24" i="60" l="1"/>
  <c r="H32" i="60" s="1"/>
  <c r="G23" i="60"/>
  <c r="G24" i="60" s="1"/>
  <c r="E24" i="60" l="1"/>
  <c r="H31" i="60" s="1"/>
  <c r="H33" i="60" s="1"/>
  <c r="T23" i="60"/>
  <c r="S23" i="60"/>
  <c r="D33" i="60"/>
  <c r="T24" i="60" l="1"/>
  <c r="S24" i="60"/>
  <c r="H30" i="60"/>
</calcChain>
</file>

<file path=xl/sharedStrings.xml><?xml version="1.0" encoding="utf-8"?>
<sst xmlns="http://schemas.openxmlformats.org/spreadsheetml/2006/main" count="68" uniqueCount="62">
  <si>
    <t>Наименование смет</t>
  </si>
  <si>
    <t xml:space="preserve">№ смет </t>
  </si>
  <si>
    <t>Всего с НДС</t>
  </si>
  <si>
    <t>ЭМ</t>
  </si>
  <si>
    <t>Материалы поставки заказчика</t>
  </si>
  <si>
    <t>НР</t>
  </si>
  <si>
    <t>СП</t>
  </si>
  <si>
    <t>Всего</t>
  </si>
  <si>
    <t>Оборуд. поставки заказчика</t>
  </si>
  <si>
    <t>1.</t>
  </si>
  <si>
    <t>Материалы поставки заказчика:</t>
  </si>
  <si>
    <t>Оборудование поставки заказчика</t>
  </si>
  <si>
    <t>Непр.  работы и затраты</t>
  </si>
  <si>
    <t>Оборудование поставки подрядчика</t>
  </si>
  <si>
    <t>в том числе</t>
  </si>
  <si>
    <t>Итого начальная стоимость :</t>
  </si>
  <si>
    <t>справочно:</t>
  </si>
  <si>
    <t>Стоимость в базовых ценах (в ценах 2000г)</t>
  </si>
  <si>
    <t>Материалы</t>
  </si>
  <si>
    <t>Оборуд. поставки подрядчика</t>
  </si>
  <si>
    <t>С.Н.Костоглодов</t>
  </si>
  <si>
    <t>УТВЕРЖДАЮ</t>
  </si>
  <si>
    <t>№ п/п</t>
  </si>
  <si>
    <t>Стоимость работ подрядчика в текущей цене с учетом коэффициента конкурсного снижения</t>
  </si>
  <si>
    <t>СМР</t>
  </si>
  <si>
    <t>Коэффициент конкурсного снижения:</t>
  </si>
  <si>
    <t xml:space="preserve">ВСЕГО стоимость работ </t>
  </si>
  <si>
    <t xml:space="preserve">Стоимость работ в текущей цене </t>
  </si>
  <si>
    <t xml:space="preserve"> Итого без учета НДС</t>
  </si>
  <si>
    <t>ТЗ</t>
  </si>
  <si>
    <t>ТЗМ</t>
  </si>
  <si>
    <t>ОЗП</t>
  </si>
  <si>
    <t>в том числе:</t>
  </si>
  <si>
    <t xml:space="preserve">Всего </t>
  </si>
  <si>
    <t>1</t>
  </si>
  <si>
    <t>Начальник ОППР</t>
  </si>
  <si>
    <t>Т.А. Ермолова</t>
  </si>
  <si>
    <t>НДС  20%</t>
  </si>
  <si>
    <t xml:space="preserve">Расчет начальной (максимальной) цены договора </t>
  </si>
  <si>
    <t xml:space="preserve"> Индекс-дефлятор на материалы и ЭММ </t>
  </si>
  <si>
    <t>В.А.Тушкова</t>
  </si>
  <si>
    <t xml:space="preserve"> </t>
  </si>
  <si>
    <t>в т.ч.:</t>
  </si>
  <si>
    <t>Временные здания и сооружения (___%)</t>
  </si>
  <si>
    <t>Зимнее удорожание (___%)</t>
  </si>
  <si>
    <t>Непр. Работы и затраты (___%)</t>
  </si>
  <si>
    <t>Инженер по ПСР  ОППР</t>
  </si>
  <si>
    <t>Составлен в ценах по состоянию на 2 кв. 2024г.</t>
  </si>
  <si>
    <t xml:space="preserve"> ЗПМ</t>
  </si>
  <si>
    <t>Перевозка</t>
  </si>
  <si>
    <t>Заместитель директора филиала-</t>
  </si>
  <si>
    <t>Технический директор ТЭЦ-9</t>
  </si>
  <si>
    <t>___________Е.Н. Миронов</t>
  </si>
  <si>
    <t>действующий  на основании доверенности  №477 от 15.11.2023</t>
  </si>
  <si>
    <t>по объекту (работ/услуг): Выполнение работ по ремонту железнодорожных ворот пути 5А на филиале ТЭЦ-9 в г. Ангарске</t>
  </si>
  <si>
    <t>Выполнение работ по ремонту железнодорожных ворот пути 5А на филиале ТЭЦ-9 в г. Ангарске</t>
  </si>
  <si>
    <t>1 кв 2024</t>
  </si>
  <si>
    <t>от 1 кв 2024 к 2кв 2023-0,66%.</t>
  </si>
  <si>
    <t>Сплит-форма индексов и сметных цен для ценовой зоны Иркутская область (1 зона) на 4 квартал 2023 года*,  Прайсы</t>
  </si>
  <si>
    <t>Источник сметных цен</t>
  </si>
  <si>
    <t xml:space="preserve">Уровень сметных  цен </t>
  </si>
  <si>
    <t>Основание: Ведомость объемов  работ № 1, утвержденная зам. директора филиала - техническим директором ТЭЦ-9 Мироновым Е.Н.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</si>
</sst>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General_)"/>
    <numFmt numFmtId="166" formatCode="#,##0;[Red]#,##0"/>
    <numFmt numFmtId="167" formatCode="#,##0.00000000"/>
  </numFmts>
  <fonts count="3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1"/>
      <color theme="3" tint="0.59999389629810485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4"/>
      <color theme="3" tint="0.59999389629810485"/>
      <name val="Times New Roman"/>
      <family val="1"/>
      <charset val="204"/>
    </font>
    <font>
      <i/>
      <sz val="11"/>
      <name val="Times Roman"/>
      <family val="1"/>
    </font>
    <font>
      <sz val="12"/>
      <name val="Times Roman"/>
      <charset val="204"/>
    </font>
    <font>
      <i/>
      <sz val="12"/>
      <name val="Times New Roman"/>
      <family val="1"/>
      <charset val="204"/>
    </font>
    <font>
      <b/>
      <u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trike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4">
    <xf numFmtId="0" fontId="0" fillId="0" borderId="0"/>
    <xf numFmtId="0" fontId="8" fillId="0" borderId="0"/>
    <xf numFmtId="0" fontId="6" fillId="0" borderId="1">
      <alignment horizontal="center"/>
    </xf>
    <xf numFmtId="0" fontId="8" fillId="0" borderId="0">
      <alignment vertical="top"/>
    </xf>
    <xf numFmtId="0" fontId="6" fillId="0" borderId="1">
      <alignment horizontal="center"/>
    </xf>
    <xf numFmtId="0" fontId="6" fillId="0" borderId="0">
      <alignment vertical="top"/>
    </xf>
    <xf numFmtId="0" fontId="8" fillId="0" borderId="0"/>
    <xf numFmtId="0" fontId="6" fillId="0" borderId="0">
      <alignment horizontal="right" vertical="top" wrapText="1"/>
    </xf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6" fillId="0" borderId="1">
      <alignment horizontal="center" wrapText="1"/>
    </xf>
    <xf numFmtId="0" fontId="8" fillId="0" borderId="0">
      <alignment vertical="top"/>
    </xf>
    <xf numFmtId="0" fontId="8" fillId="0" borderId="0"/>
    <xf numFmtId="0" fontId="8" fillId="0" borderId="0"/>
    <xf numFmtId="0" fontId="6" fillId="0" borderId="0"/>
    <xf numFmtId="0" fontId="6" fillId="0" borderId="1">
      <alignment horizontal="center" wrapText="1"/>
    </xf>
    <xf numFmtId="0" fontId="6" fillId="0" borderId="1">
      <alignment horizontal="center"/>
    </xf>
    <xf numFmtId="0" fontId="6" fillId="0" borderId="1">
      <alignment horizontal="center" wrapText="1"/>
    </xf>
    <xf numFmtId="0" fontId="8" fillId="0" borderId="0"/>
    <xf numFmtId="0" fontId="6" fillId="0" borderId="0">
      <alignment horizontal="center"/>
    </xf>
    <xf numFmtId="0" fontId="6" fillId="0" borderId="0">
      <alignment horizontal="left" vertical="top"/>
    </xf>
    <xf numFmtId="0" fontId="6" fillId="0" borderId="0"/>
    <xf numFmtId="0" fontId="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9" fillId="0" borderId="0"/>
    <xf numFmtId="165" fontId="9" fillId="0" borderId="0"/>
    <xf numFmtId="0" fontId="12" fillId="0" borderId="0"/>
    <xf numFmtId="0" fontId="13" fillId="0" borderId="0"/>
    <xf numFmtId="0" fontId="10" fillId="0" borderId="0"/>
    <xf numFmtId="164" fontId="15" fillId="0" borderId="0" applyFont="0" applyFill="0" applyBorder="0" applyAlignment="0" applyProtection="0"/>
    <xf numFmtId="0" fontId="3" fillId="0" borderId="0"/>
    <xf numFmtId="0" fontId="15" fillId="0" borderId="0"/>
    <xf numFmtId="0" fontId="2" fillId="0" borderId="0"/>
    <xf numFmtId="164" fontId="15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5" fillId="0" borderId="0"/>
  </cellStyleXfs>
  <cellXfs count="107">
    <xf numFmtId="0" fontId="0" fillId="0" borderId="0" xfId="0"/>
    <xf numFmtId="3" fontId="5" fillId="0" borderId="0" xfId="0" applyNumberFormat="1" applyFont="1" applyAlignment="1">
      <alignment horizontal="center" vertical="center" wrapText="1"/>
    </xf>
    <xf numFmtId="3" fontId="16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3" fontId="23" fillId="0" borderId="0" xfId="0" applyNumberFormat="1" applyFont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3" fontId="23" fillId="0" borderId="2" xfId="0" applyNumberFormat="1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/>
    </xf>
    <xf numFmtId="3" fontId="22" fillId="0" borderId="0" xfId="0" applyNumberFormat="1" applyFont="1" applyAlignment="1">
      <alignment vertical="center" wrapText="1"/>
    </xf>
    <xf numFmtId="0" fontId="21" fillId="0" borderId="0" xfId="0" applyFont="1" applyAlignment="1">
      <alignment horizontal="left" vertical="top"/>
    </xf>
    <xf numFmtId="49" fontId="21" fillId="0" borderId="0" xfId="0" applyNumberFormat="1" applyFont="1" applyAlignment="1">
      <alignment horizontal="left" vertical="top"/>
    </xf>
    <xf numFmtId="0" fontId="21" fillId="0" borderId="0" xfId="0" applyFont="1" applyAlignment="1">
      <alignment horizontal="left" vertical="top" wrapText="1"/>
    </xf>
    <xf numFmtId="0" fontId="24" fillId="0" borderId="0" xfId="0" applyFont="1" applyAlignment="1">
      <alignment horizontal="center" vertical="center"/>
    </xf>
    <xf numFmtId="0" fontId="14" fillId="0" borderId="0" xfId="0" applyFont="1" applyAlignment="1">
      <alignment vertical="center" wrapText="1"/>
    </xf>
    <xf numFmtId="3" fontId="23" fillId="0" borderId="0" xfId="0" applyNumberFormat="1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/>
    </xf>
    <xf numFmtId="3" fontId="23" fillId="0" borderId="2" xfId="0" applyNumberFormat="1" applyFont="1" applyBorder="1" applyAlignment="1">
      <alignment horizontal="left" wrapText="1"/>
    </xf>
    <xf numFmtId="0" fontId="6" fillId="0" borderId="0" xfId="0" applyFont="1" applyFill="1" applyAlignment="1">
      <alignment horizontal="center"/>
    </xf>
    <xf numFmtId="0" fontId="25" fillId="0" borderId="0" xfId="0" applyFont="1" applyFill="1" applyAlignment="1">
      <alignment horizontal="left" wrapText="1"/>
    </xf>
    <xf numFmtId="0" fontId="18" fillId="0" borderId="0" xfId="0" applyFont="1" applyFill="1" applyAlignment="1">
      <alignment horizontal="center"/>
    </xf>
    <xf numFmtId="0" fontId="27" fillId="0" borderId="0" xfId="0" applyFont="1" applyFill="1" applyAlignment="1">
      <alignment horizontal="right"/>
    </xf>
    <xf numFmtId="3" fontId="5" fillId="0" borderId="0" xfId="0" applyNumberFormat="1" applyFont="1" applyBorder="1" applyAlignment="1">
      <alignment horizontal="center" vertical="center" wrapText="1"/>
    </xf>
    <xf numFmtId="3" fontId="16" fillId="0" borderId="0" xfId="0" applyNumberFormat="1" applyFont="1" applyBorder="1" applyAlignment="1">
      <alignment horizontal="center" vertical="center" wrapText="1"/>
    </xf>
    <xf numFmtId="0" fontId="22" fillId="0" borderId="0" xfId="0" applyFont="1" applyFill="1" applyAlignment="1">
      <alignment horizontal="right"/>
    </xf>
    <xf numFmtId="0" fontId="5" fillId="2" borderId="0" xfId="0" applyFont="1" applyFill="1" applyAlignment="1">
      <alignment horizontal="center" vertical="center"/>
    </xf>
    <xf numFmtId="0" fontId="20" fillId="2" borderId="0" xfId="0" applyFont="1" applyFill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3" fontId="17" fillId="2" borderId="1" xfId="45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22" fillId="2" borderId="0" xfId="0" applyFont="1" applyFill="1" applyAlignment="1">
      <alignment horizontal="center" vertical="center"/>
    </xf>
    <xf numFmtId="0" fontId="17" fillId="2" borderId="0" xfId="0" applyFont="1" applyFill="1" applyAlignment="1">
      <alignment horizontal="center" vertical="center"/>
    </xf>
    <xf numFmtId="0" fontId="28" fillId="2" borderId="0" xfId="0" applyFont="1" applyFill="1" applyAlignment="1">
      <alignment horizontal="left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29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29" fillId="2" borderId="2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left" vertical="center"/>
    </xf>
    <xf numFmtId="0" fontId="30" fillId="2" borderId="0" xfId="0" applyFont="1" applyFill="1" applyAlignment="1">
      <alignment horizontal="left" vertical="center"/>
    </xf>
    <xf numFmtId="0" fontId="30" fillId="2" borderId="0" xfId="0" applyFont="1" applyFill="1" applyAlignment="1">
      <alignment horizontal="center" vertical="center"/>
    </xf>
    <xf numFmtId="10" fontId="30" fillId="2" borderId="0" xfId="0" applyNumberFormat="1" applyFont="1" applyFill="1" applyAlignment="1">
      <alignment horizontal="right" vertical="center"/>
    </xf>
    <xf numFmtId="0" fontId="17" fillId="2" borderId="3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vertical="center" wrapText="1"/>
    </xf>
    <xf numFmtId="49" fontId="17" fillId="2" borderId="1" xfId="0" applyNumberFormat="1" applyFont="1" applyFill="1" applyBorder="1" applyAlignment="1">
      <alignment horizontal="center" vertical="center" wrapText="1"/>
    </xf>
    <xf numFmtId="3" fontId="17" fillId="2" borderId="1" xfId="0" applyNumberFormat="1" applyFont="1" applyFill="1" applyBorder="1" applyAlignment="1">
      <alignment horizontal="center" vertical="center" wrapText="1"/>
    </xf>
    <xf numFmtId="4" fontId="17" fillId="2" borderId="1" xfId="45" applyNumberFormat="1" applyFont="1" applyFill="1" applyBorder="1" applyAlignment="1">
      <alignment horizontal="center" vertical="center" wrapText="1"/>
    </xf>
    <xf numFmtId="3" fontId="19" fillId="0" borderId="1" xfId="45" applyNumberFormat="1" applyFont="1" applyFill="1" applyBorder="1" applyAlignment="1">
      <alignment horizontal="center" vertical="center" wrapText="1"/>
    </xf>
    <xf numFmtId="4" fontId="19" fillId="0" borderId="1" xfId="45" applyNumberFormat="1" applyFont="1" applyFill="1" applyBorder="1" applyAlignment="1">
      <alignment horizontal="center" vertical="center" wrapText="1"/>
    </xf>
    <xf numFmtId="3" fontId="19" fillId="0" borderId="1" xfId="0" applyNumberFormat="1" applyFont="1" applyFill="1" applyBorder="1" applyAlignment="1">
      <alignment horizontal="center" vertical="center"/>
    </xf>
    <xf numFmtId="3" fontId="19" fillId="0" borderId="1" xfId="45" applyNumberFormat="1" applyFont="1" applyFill="1" applyBorder="1" applyAlignment="1">
      <alignment horizontal="center" vertical="center"/>
    </xf>
    <xf numFmtId="4" fontId="19" fillId="0" borderId="1" xfId="45" applyNumberFormat="1" applyFont="1" applyFill="1" applyBorder="1" applyAlignment="1">
      <alignment horizontal="center" vertical="center"/>
    </xf>
    <xf numFmtId="3" fontId="19" fillId="2" borderId="1" xfId="45" applyNumberFormat="1" applyFont="1" applyFill="1" applyBorder="1" applyAlignment="1">
      <alignment horizontal="center" vertical="center"/>
    </xf>
    <xf numFmtId="4" fontId="19" fillId="2" borderId="1" xfId="45" applyNumberFormat="1" applyFont="1" applyFill="1" applyBorder="1" applyAlignment="1">
      <alignment horizontal="center" vertical="center"/>
    </xf>
    <xf numFmtId="167" fontId="32" fillId="0" borderId="1" xfId="45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3" fontId="17" fillId="0" borderId="1" xfId="0" applyNumberFormat="1" applyFont="1" applyFill="1" applyBorder="1" applyAlignment="1">
      <alignment horizontal="center" vertical="center" wrapText="1"/>
    </xf>
    <xf numFmtId="3" fontId="17" fillId="0" borderId="1" xfId="45" applyNumberFormat="1" applyFont="1" applyFill="1" applyBorder="1" applyAlignment="1">
      <alignment horizontal="center" vertical="center" wrapText="1"/>
    </xf>
    <xf numFmtId="3" fontId="32" fillId="0" borderId="1" xfId="45" applyNumberFormat="1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center" vertical="center"/>
    </xf>
    <xf numFmtId="164" fontId="32" fillId="0" borderId="1" xfId="45" applyFont="1" applyFill="1" applyBorder="1" applyAlignment="1">
      <alignment horizontal="center" vertical="center" wrapText="1"/>
    </xf>
    <xf numFmtId="166" fontId="32" fillId="0" borderId="1" xfId="45" applyNumberFormat="1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right" vertical="center" wrapText="1"/>
    </xf>
    <xf numFmtId="3" fontId="32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3" fontId="23" fillId="0" borderId="2" xfId="0" applyNumberFormat="1" applyFont="1" applyBorder="1" applyAlignment="1">
      <alignment horizontal="left" wrapText="1"/>
    </xf>
    <xf numFmtId="0" fontId="22" fillId="0" borderId="0" xfId="0" applyFont="1" applyFill="1" applyAlignment="1"/>
    <xf numFmtId="0" fontId="22" fillId="0" borderId="0" xfId="0" applyFont="1" applyFill="1" applyAlignment="1">
      <alignment wrapText="1"/>
    </xf>
    <xf numFmtId="0" fontId="26" fillId="0" borderId="0" xfId="0" applyFont="1" applyFill="1" applyAlignment="1">
      <alignment wrapText="1"/>
    </xf>
    <xf numFmtId="0" fontId="21" fillId="0" borderId="0" xfId="1" applyFont="1" applyAlignment="1">
      <alignment horizontal="right" vertical="top"/>
    </xf>
    <xf numFmtId="0" fontId="21" fillId="0" borderId="0" xfId="1" applyFont="1" applyBorder="1" applyAlignment="1">
      <alignment horizontal="right"/>
    </xf>
    <xf numFmtId="0" fontId="29" fillId="0" borderId="0" xfId="1" applyFont="1" applyAlignment="1">
      <alignment horizontal="right" vertical="center"/>
    </xf>
    <xf numFmtId="4" fontId="17" fillId="2" borderId="1" xfId="0" applyNumberFormat="1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left" vertical="center"/>
    </xf>
    <xf numFmtId="0" fontId="17" fillId="2" borderId="6" xfId="0" applyFont="1" applyFill="1" applyBorder="1" applyAlignment="1">
      <alignment horizontal="left" vertical="center"/>
    </xf>
    <xf numFmtId="10" fontId="6" fillId="2" borderId="0" xfId="0" applyNumberFormat="1" applyFont="1" applyFill="1" applyBorder="1" applyAlignment="1">
      <alignment horizontal="left" vertical="center" wrapText="1"/>
    </xf>
    <xf numFmtId="3" fontId="23" fillId="0" borderId="2" xfId="0" applyNumberFormat="1" applyFont="1" applyBorder="1" applyAlignment="1">
      <alignment horizontal="left" wrapText="1"/>
    </xf>
    <xf numFmtId="49" fontId="7" fillId="0" borderId="0" xfId="1" applyNumberFormat="1" applyFont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right" vertical="center"/>
    </xf>
    <xf numFmtId="0" fontId="33" fillId="0" borderId="1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right" vertical="center" wrapText="1"/>
    </xf>
    <xf numFmtId="0" fontId="19" fillId="0" borderId="0" xfId="0" applyFont="1" applyAlignment="1">
      <alignment horizontal="right" vertical="top" wrapText="1"/>
    </xf>
    <xf numFmtId="0" fontId="21" fillId="0" borderId="0" xfId="0" applyFont="1" applyFill="1" applyAlignment="1">
      <alignment horizontal="center" vertical="center" wrapText="1"/>
    </xf>
    <xf numFmtId="0" fontId="21" fillId="2" borderId="0" xfId="0" applyFont="1" applyFill="1" applyAlignment="1">
      <alignment horizontal="center" vertical="center" wrapText="1"/>
    </xf>
    <xf numFmtId="0" fontId="17" fillId="2" borderId="0" xfId="0" applyFont="1" applyFill="1" applyAlignment="1">
      <alignment horizontal="left" vertical="center" wrapText="1"/>
    </xf>
    <xf numFmtId="0" fontId="31" fillId="2" borderId="0" xfId="0" applyFont="1" applyFill="1" applyBorder="1" applyAlignment="1">
      <alignment horizontal="left" vertical="center" wrapText="1"/>
    </xf>
    <xf numFmtId="3" fontId="23" fillId="0" borderId="0" xfId="0" applyNumberFormat="1" applyFont="1" applyAlignment="1">
      <alignment horizontal="left"/>
    </xf>
    <xf numFmtId="3" fontId="23" fillId="0" borderId="0" xfId="0" applyNumberFormat="1" applyFont="1" applyAlignment="1">
      <alignment horizontal="center" wrapText="1"/>
    </xf>
    <xf numFmtId="0" fontId="22" fillId="0" borderId="0" xfId="0" applyFont="1" applyFill="1" applyBorder="1" applyAlignment="1"/>
    <xf numFmtId="0" fontId="6" fillId="2" borderId="0" xfId="0" applyFont="1" applyFill="1" applyBorder="1" applyAlignment="1">
      <alignment horizontal="left" vertical="center"/>
    </xf>
  </cellXfs>
  <cellStyles count="54">
    <cellStyle name="_2003_08_Телеотключение" xfId="27" xr:uid="{00000000-0005-0000-0000-000000000000}"/>
    <cellStyle name="_2ZM01!" xfId="28" xr:uid="{00000000-0005-0000-0000-000001000000}"/>
    <cellStyle name="_3g802!" xfId="29" xr:uid="{00000000-0005-0000-0000-000002000000}"/>
    <cellStyle name="_AQ_0109" xfId="30" xr:uid="{00000000-0005-0000-0000-000003000000}"/>
    <cellStyle name="_SIBRON-#7163-v1-Протокол_дог_цены__смета_№1(проект)_специф_оборудования" xfId="31" xr:uid="{00000000-0005-0000-0000-000004000000}"/>
    <cellStyle name="_ГЭС спецификация" xfId="32" xr:uid="{00000000-0005-0000-0000-000005000000}"/>
    <cellStyle name="_Как пример промежуточная ведомость" xfId="33" xr:uid="{00000000-0005-0000-0000-000006000000}"/>
    <cellStyle name="_Книга1" xfId="34" xr:uid="{00000000-0005-0000-0000-000007000000}"/>
    <cellStyle name="_объектные сводная сметы ВЭС2" xfId="35" xr:uid="{00000000-0005-0000-0000-000008000000}"/>
    <cellStyle name="_пример заполнения для расчета коэф" xfId="36" xr:uid="{00000000-0005-0000-0000-000009000000}"/>
    <cellStyle name="_Расчет конкурсной цены по ОРУ 110кВ Замена масляных выключателей на элегазовые10,11,13  утв-ый вариант" xfId="37" xr:uid="{00000000-0005-0000-0000-00000A000000}"/>
    <cellStyle name="_смета ИТ2" xfId="38" xr:uid="{00000000-0005-0000-0000-00000B000000}"/>
    <cellStyle name="_Телеотключение" xfId="39" xr:uid="{00000000-0005-0000-0000-00000C000000}"/>
    <cellStyle name="Normal_# Project Landata Price List Q1 2005 New" xfId="40" xr:uid="{00000000-0005-0000-0000-00000D000000}"/>
    <cellStyle name="normбlnн_MDRC's" xfId="41" xr:uid="{00000000-0005-0000-0000-00000E000000}"/>
    <cellStyle name="Акт" xfId="2" xr:uid="{00000000-0005-0000-0000-00000F000000}"/>
    <cellStyle name="АктМТСН" xfId="3" xr:uid="{00000000-0005-0000-0000-000010000000}"/>
    <cellStyle name="ВедРесурсов" xfId="4" xr:uid="{00000000-0005-0000-0000-000011000000}"/>
    <cellStyle name="ВедРесурсовАкт" xfId="5" xr:uid="{00000000-0005-0000-0000-000012000000}"/>
    <cellStyle name="Индексы" xfId="6" xr:uid="{00000000-0005-0000-0000-000013000000}"/>
    <cellStyle name="Итоги" xfId="7" xr:uid="{00000000-0005-0000-0000-000014000000}"/>
    <cellStyle name="ИтогоАктБазЦ" xfId="8" xr:uid="{00000000-0005-0000-0000-000015000000}"/>
    <cellStyle name="ИтогоАктБИМ" xfId="9" xr:uid="{00000000-0005-0000-0000-000016000000}"/>
    <cellStyle name="ИтогоАктРесМет" xfId="10" xr:uid="{00000000-0005-0000-0000-000017000000}"/>
    <cellStyle name="ИтогоБазЦ" xfId="11" xr:uid="{00000000-0005-0000-0000-000018000000}"/>
    <cellStyle name="ИтогоБИМ" xfId="12" xr:uid="{00000000-0005-0000-0000-000019000000}"/>
    <cellStyle name="ИтогоРесМет" xfId="13" xr:uid="{00000000-0005-0000-0000-00001A000000}"/>
    <cellStyle name="ЛокСмета" xfId="14" xr:uid="{00000000-0005-0000-0000-00001B000000}"/>
    <cellStyle name="ЛокСмМТСН" xfId="15" xr:uid="{00000000-0005-0000-0000-00001C000000}"/>
    <cellStyle name="М29" xfId="16" xr:uid="{00000000-0005-0000-0000-00001D000000}"/>
    <cellStyle name="ОбСмета" xfId="17" xr:uid="{00000000-0005-0000-0000-00001E000000}"/>
    <cellStyle name="Обычный" xfId="0" builtinId="0"/>
    <cellStyle name="Обычный 2" xfId="1" xr:uid="{00000000-0005-0000-0000-000020000000}"/>
    <cellStyle name="Обычный 2 2" xfId="53" xr:uid="{00000000-0005-0000-0000-000021000000}"/>
    <cellStyle name="Обычный 3" xfId="42" xr:uid="{00000000-0005-0000-0000-000022000000}"/>
    <cellStyle name="Обычный 4" xfId="43" xr:uid="{00000000-0005-0000-0000-000023000000}"/>
    <cellStyle name="Обычный 4 2" xfId="26" xr:uid="{00000000-0005-0000-0000-000024000000}"/>
    <cellStyle name="Обычный 4 2 2" xfId="46" xr:uid="{00000000-0005-0000-0000-000025000000}"/>
    <cellStyle name="Обычный 4 2 2 2" xfId="50" xr:uid="{00000000-0005-0000-0000-000026000000}"/>
    <cellStyle name="Обычный 4 2 3" xfId="48" xr:uid="{00000000-0005-0000-0000-000027000000}"/>
    <cellStyle name="Обычный 5" xfId="47" xr:uid="{00000000-0005-0000-0000-000028000000}"/>
    <cellStyle name="Обычный 6" xfId="51" xr:uid="{00000000-0005-0000-0000-000029000000}"/>
    <cellStyle name="Параметр" xfId="18" xr:uid="{00000000-0005-0000-0000-00002A000000}"/>
    <cellStyle name="ПеременныеСметы" xfId="19" xr:uid="{00000000-0005-0000-0000-00002B000000}"/>
    <cellStyle name="РесСмета" xfId="20" xr:uid="{00000000-0005-0000-0000-00002C000000}"/>
    <cellStyle name="СводкаСтоимРаб" xfId="21" xr:uid="{00000000-0005-0000-0000-00002D000000}"/>
    <cellStyle name="СводРасч" xfId="22" xr:uid="{00000000-0005-0000-0000-00002E000000}"/>
    <cellStyle name="Стиль 1" xfId="44" xr:uid="{00000000-0005-0000-0000-00002F000000}"/>
    <cellStyle name="Титул" xfId="23" xr:uid="{00000000-0005-0000-0000-000030000000}"/>
    <cellStyle name="Финансовый" xfId="45" builtinId="3"/>
    <cellStyle name="Финансовый 2" xfId="49" xr:uid="{00000000-0005-0000-0000-000032000000}"/>
    <cellStyle name="Финансовый 3" xfId="52" xr:uid="{00000000-0005-0000-0000-000033000000}"/>
    <cellStyle name="Хвост" xfId="24" xr:uid="{00000000-0005-0000-0000-000034000000}"/>
    <cellStyle name="Экспертиза" xfId="25" xr:uid="{00000000-0005-0000-0000-000035000000}"/>
  </cellStyles>
  <dxfs count="0"/>
  <tableStyles count="0" defaultTableStyle="TableStyleMedium2" defaultPivotStyle="PivotStyleLight16"/>
  <colors>
    <mruColors>
      <color rgb="FFEFEFE1"/>
      <color rgb="FFEEEB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~1\burn\LOCALS~1\Temp\Rar$DI00.172\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VBond\&#1052;&#1086;&#1080;%20&#1076;&#1086;&#1082;&#1091;&#1084;&#1077;&#1085;&#1090;&#1099;\&#1055;&#1088;&#1086;&#1077;&#1082;&#1090;&#1099;\Energo\II&#1101;&#1090;&#1072;&#1087;\&#1041;&#1040;&#1041;&#1050;&#1048;\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~1\voronina\LOCALS~1\Temp\bat\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0.59999389629810485"/>
    <pageSetUpPr fitToPage="1"/>
  </sheetPr>
  <dimension ref="A1:W71"/>
  <sheetViews>
    <sheetView tabSelected="1" topLeftCell="A7" zoomScale="70" zoomScaleNormal="70" zoomScaleSheetLayoutView="115" zoomScalePageLayoutView="70" workbookViewId="0">
      <selection activeCell="C12" sqref="C12:Q12"/>
    </sheetView>
  </sheetViews>
  <sheetFormatPr defaultColWidth="9.125" defaultRowHeight="14.3" outlineLevelCol="1"/>
  <cols>
    <col min="1" max="1" width="4.25" style="3" customWidth="1"/>
    <col min="2" max="2" width="41.625" style="3" customWidth="1"/>
    <col min="3" max="3" width="10.625" style="3" customWidth="1"/>
    <col min="4" max="4" width="11.875" style="3" hidden="1" customWidth="1" outlineLevel="1"/>
    <col min="5" max="5" width="10.875" style="3" hidden="1" customWidth="1" outlineLevel="1"/>
    <col min="6" max="6" width="10" style="5" hidden="1" customWidth="1" outlineLevel="1"/>
    <col min="7" max="7" width="11.25" style="3" hidden="1" customWidth="1" outlineLevel="1"/>
    <col min="8" max="8" width="15.875" style="3" customWidth="1" collapsed="1"/>
    <col min="9" max="9" width="14.625" style="3" customWidth="1" outlineLevel="1"/>
    <col min="10" max="11" width="11.25" style="3" customWidth="1" outlineLevel="1"/>
    <col min="12" max="12" width="11.875" style="3" customWidth="1"/>
    <col min="13" max="13" width="14.875" style="3" customWidth="1"/>
    <col min="14" max="14" width="12.5" style="3" customWidth="1"/>
    <col min="15" max="15" width="12.625" style="3" customWidth="1" outlineLevel="1"/>
    <col min="16" max="17" width="11.625" style="3" customWidth="1" outlineLevel="1"/>
    <col min="18" max="18" width="11.625" style="3" customWidth="1"/>
    <col min="19" max="19" width="11.25" style="3" hidden="1" customWidth="1"/>
    <col min="20" max="20" width="12.625" style="3" hidden="1" customWidth="1"/>
    <col min="21" max="21" width="12" style="3" hidden="1" customWidth="1"/>
    <col min="22" max="23" width="0" style="3" hidden="1" customWidth="1"/>
    <col min="24" max="16384" width="9.125" style="3"/>
  </cols>
  <sheetData>
    <row r="1" spans="1:23" s="4" customFormat="1" ht="17.7" customHeight="1">
      <c r="A1" s="13"/>
      <c r="B1" s="14"/>
      <c r="C1" s="15"/>
      <c r="F1" s="16"/>
      <c r="M1" s="21"/>
      <c r="N1" s="21"/>
      <c r="O1" s="22"/>
      <c r="P1" s="98" t="s">
        <v>21</v>
      </c>
      <c r="Q1" s="98"/>
      <c r="R1" s="98"/>
    </row>
    <row r="2" spans="1:23" s="4" customFormat="1" ht="18.7" customHeight="1">
      <c r="A2" s="13"/>
      <c r="B2" s="14"/>
      <c r="C2" s="15"/>
      <c r="F2" s="16"/>
      <c r="M2" s="76"/>
      <c r="N2" s="76"/>
      <c r="O2" s="76"/>
      <c r="P2" s="76"/>
      <c r="Q2" s="76"/>
      <c r="R2" s="78" t="s">
        <v>50</v>
      </c>
    </row>
    <row r="3" spans="1:23" s="4" customFormat="1" ht="18.7" customHeight="1">
      <c r="A3" s="13"/>
      <c r="B3" s="14"/>
      <c r="C3" s="15"/>
      <c r="F3" s="16"/>
      <c r="M3" s="76"/>
      <c r="N3" s="76"/>
      <c r="O3" s="76"/>
      <c r="P3" s="76"/>
      <c r="Q3" s="76"/>
      <c r="R3" s="78" t="s">
        <v>51</v>
      </c>
    </row>
    <row r="4" spans="1:23" s="4" customFormat="1" ht="18.350000000000001">
      <c r="A4" s="13"/>
      <c r="B4" s="14"/>
      <c r="C4" s="15"/>
      <c r="F4" s="17"/>
      <c r="G4" s="17"/>
      <c r="M4" s="27"/>
      <c r="N4" s="27"/>
      <c r="O4" s="77"/>
      <c r="P4" s="77"/>
      <c r="Q4" s="77"/>
      <c r="R4" s="79" t="s">
        <v>52</v>
      </c>
    </row>
    <row r="5" spans="1:23" s="4" customFormat="1" ht="18.350000000000001">
      <c r="A5" s="13"/>
      <c r="B5" s="14"/>
      <c r="C5" s="15"/>
      <c r="F5" s="17"/>
      <c r="G5" s="17"/>
      <c r="M5" s="27"/>
      <c r="N5" s="27"/>
      <c r="O5" s="75"/>
      <c r="P5" s="75"/>
      <c r="Q5" s="75"/>
      <c r="R5" s="80" t="s">
        <v>53</v>
      </c>
    </row>
    <row r="6" spans="1:23" s="4" customFormat="1" ht="21.75" customHeight="1">
      <c r="A6" s="13"/>
      <c r="B6" s="14"/>
      <c r="C6" s="15"/>
      <c r="F6" s="17"/>
      <c r="G6" s="17"/>
      <c r="M6" s="23"/>
      <c r="N6" s="23"/>
      <c r="O6" s="24"/>
      <c r="P6" s="24"/>
      <c r="Q6" s="24"/>
      <c r="R6" s="24"/>
    </row>
    <row r="7" spans="1:23" s="9" customFormat="1" ht="32.950000000000003" customHeight="1">
      <c r="A7" s="99" t="s">
        <v>38</v>
      </c>
      <c r="B7" s="99"/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32"/>
    </row>
    <row r="8" spans="1:23" s="9" customFormat="1" ht="31.6" customHeight="1">
      <c r="A8" s="100" t="s">
        <v>54</v>
      </c>
      <c r="B8" s="100"/>
      <c r="C8" s="100"/>
      <c r="D8" s="100"/>
      <c r="E8" s="100"/>
      <c r="F8" s="100"/>
      <c r="G8" s="100"/>
      <c r="H8" s="100"/>
      <c r="I8" s="100"/>
      <c r="J8" s="100"/>
      <c r="K8" s="100"/>
      <c r="L8" s="100"/>
      <c r="M8" s="100"/>
      <c r="N8" s="100"/>
      <c r="O8" s="100"/>
      <c r="P8" s="100"/>
      <c r="Q8" s="100"/>
      <c r="R8" s="100"/>
      <c r="S8" s="100"/>
      <c r="T8" s="100"/>
      <c r="U8" s="100"/>
      <c r="V8" s="100"/>
      <c r="W8" s="33"/>
    </row>
    <row r="9" spans="1:23" s="28" customFormat="1" ht="24.45" customHeight="1">
      <c r="A9" s="101" t="s">
        <v>61</v>
      </c>
      <c r="B9" s="101"/>
      <c r="C9" s="101"/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101"/>
      <c r="P9" s="101"/>
      <c r="Q9" s="101"/>
      <c r="R9" s="34"/>
      <c r="S9" s="34"/>
      <c r="T9" s="34"/>
      <c r="U9" s="34"/>
      <c r="V9" s="34"/>
      <c r="W9" s="34"/>
    </row>
    <row r="10" spans="1:23" s="29" customFormat="1" ht="22.75" customHeight="1">
      <c r="A10" s="35" t="s">
        <v>59</v>
      </c>
      <c r="B10" s="36"/>
      <c r="C10" s="106" t="s">
        <v>58</v>
      </c>
      <c r="D10" s="36"/>
      <c r="E10" s="37"/>
      <c r="F10" s="38"/>
      <c r="G10" s="37"/>
      <c r="H10" s="37"/>
      <c r="I10" s="39"/>
      <c r="J10" s="39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</row>
    <row r="11" spans="1:23" s="29" customFormat="1" ht="16.5" customHeight="1">
      <c r="A11" s="95" t="s">
        <v>60</v>
      </c>
      <c r="B11" s="95"/>
      <c r="C11" s="96" t="s">
        <v>56</v>
      </c>
      <c r="D11" s="96"/>
      <c r="E11" s="40"/>
      <c r="F11" s="41"/>
      <c r="G11" s="40"/>
      <c r="H11" s="40"/>
      <c r="I11" s="42"/>
      <c r="J11" s="42"/>
      <c r="K11" s="37"/>
      <c r="L11" s="37"/>
      <c r="M11" s="43"/>
      <c r="N11" s="43"/>
      <c r="O11" s="44"/>
      <c r="P11" s="44"/>
      <c r="Q11" s="45"/>
      <c r="R11" s="37"/>
      <c r="S11" s="37"/>
      <c r="T11" s="37"/>
      <c r="U11" s="37"/>
      <c r="V11" s="37"/>
      <c r="W11" s="37"/>
    </row>
    <row r="12" spans="1:23" s="29" customFormat="1" ht="39.4" customHeight="1">
      <c r="A12" s="95" t="s">
        <v>39</v>
      </c>
      <c r="B12" s="95"/>
      <c r="C12" s="84" t="s">
        <v>57</v>
      </c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37"/>
      <c r="S12" s="37"/>
      <c r="T12" s="37"/>
      <c r="U12" s="37"/>
      <c r="V12" s="37"/>
      <c r="W12" s="37"/>
    </row>
    <row r="13" spans="1:23" ht="25.5" customHeight="1">
      <c r="A13" s="102" t="s">
        <v>47</v>
      </c>
      <c r="B13" s="102"/>
      <c r="C13" s="102"/>
      <c r="D13" s="102"/>
      <c r="E13" s="102"/>
      <c r="F13" s="102"/>
      <c r="G13" s="102"/>
      <c r="H13" s="102"/>
      <c r="I13" s="102"/>
      <c r="J13" s="102"/>
      <c r="K13" s="102"/>
      <c r="L13" s="102"/>
      <c r="M13" s="102"/>
      <c r="N13" s="102"/>
      <c r="O13" s="102"/>
      <c r="P13" s="102"/>
      <c r="Q13" s="102"/>
      <c r="R13" s="34"/>
      <c r="S13" s="34"/>
      <c r="T13" s="34"/>
      <c r="U13" s="34"/>
      <c r="V13" s="34"/>
      <c r="W13" s="34"/>
    </row>
    <row r="14" spans="1:23" ht="19.05" customHeight="1">
      <c r="A14" s="88" t="s">
        <v>22</v>
      </c>
      <c r="B14" s="88" t="s">
        <v>0</v>
      </c>
      <c r="C14" s="88" t="s">
        <v>1</v>
      </c>
      <c r="D14" s="88" t="s">
        <v>17</v>
      </c>
      <c r="E14" s="88"/>
      <c r="F14" s="88"/>
      <c r="G14" s="88"/>
      <c r="H14" s="88" t="s">
        <v>27</v>
      </c>
      <c r="I14" s="88"/>
      <c r="J14" s="88"/>
      <c r="K14" s="88"/>
      <c r="L14" s="88"/>
      <c r="M14" s="88"/>
      <c r="N14" s="88"/>
      <c r="O14" s="88"/>
      <c r="P14" s="88"/>
      <c r="Q14" s="88"/>
      <c r="R14" s="88"/>
      <c r="S14" s="88" t="s">
        <v>23</v>
      </c>
      <c r="T14" s="88"/>
      <c r="U14" s="88"/>
      <c r="V14" s="88"/>
      <c r="W14" s="88"/>
    </row>
    <row r="15" spans="1:23" ht="15.65" customHeight="1">
      <c r="A15" s="88"/>
      <c r="B15" s="88"/>
      <c r="C15" s="88"/>
      <c r="D15" s="88" t="s">
        <v>7</v>
      </c>
      <c r="E15" s="88" t="s">
        <v>14</v>
      </c>
      <c r="F15" s="88"/>
      <c r="G15" s="88"/>
      <c r="H15" s="89" t="s">
        <v>33</v>
      </c>
      <c r="I15" s="88" t="s">
        <v>32</v>
      </c>
      <c r="J15" s="88"/>
      <c r="K15" s="88"/>
      <c r="L15" s="88"/>
      <c r="M15" s="88"/>
      <c r="N15" s="88"/>
      <c r="O15" s="88"/>
      <c r="P15" s="88"/>
      <c r="Q15" s="88"/>
      <c r="R15" s="88"/>
      <c r="S15" s="89" t="s">
        <v>7</v>
      </c>
      <c r="T15" s="88" t="s">
        <v>14</v>
      </c>
      <c r="U15" s="88"/>
      <c r="V15" s="88"/>
      <c r="W15" s="88"/>
    </row>
    <row r="16" spans="1:23" ht="40.75" customHeight="1">
      <c r="A16" s="88"/>
      <c r="B16" s="88"/>
      <c r="C16" s="88"/>
      <c r="D16" s="88"/>
      <c r="E16" s="30" t="s">
        <v>4</v>
      </c>
      <c r="F16" s="30" t="s">
        <v>8</v>
      </c>
      <c r="G16" s="30" t="s">
        <v>19</v>
      </c>
      <c r="H16" s="89"/>
      <c r="I16" s="46" t="s">
        <v>31</v>
      </c>
      <c r="J16" s="46" t="s">
        <v>3</v>
      </c>
      <c r="K16" s="46" t="s">
        <v>48</v>
      </c>
      <c r="L16" s="46" t="s">
        <v>18</v>
      </c>
      <c r="M16" s="47" t="s">
        <v>13</v>
      </c>
      <c r="N16" s="46" t="s">
        <v>49</v>
      </c>
      <c r="O16" s="46" t="s">
        <v>5</v>
      </c>
      <c r="P16" s="46" t="s">
        <v>6</v>
      </c>
      <c r="Q16" s="46" t="s">
        <v>29</v>
      </c>
      <c r="R16" s="48" t="s">
        <v>30</v>
      </c>
      <c r="S16" s="89"/>
      <c r="T16" s="30" t="s">
        <v>24</v>
      </c>
      <c r="U16" s="30" t="s">
        <v>18</v>
      </c>
      <c r="V16" s="30" t="s">
        <v>13</v>
      </c>
      <c r="W16" s="30" t="s">
        <v>12</v>
      </c>
    </row>
    <row r="17" spans="1:23" ht="15.8" customHeight="1">
      <c r="A17" s="30">
        <v>1</v>
      </c>
      <c r="B17" s="30">
        <v>2</v>
      </c>
      <c r="C17" s="30">
        <v>3</v>
      </c>
      <c r="D17" s="30">
        <v>4</v>
      </c>
      <c r="E17" s="30">
        <v>5</v>
      </c>
      <c r="F17" s="30">
        <v>6</v>
      </c>
      <c r="G17" s="30">
        <v>7</v>
      </c>
      <c r="H17" s="30">
        <v>4</v>
      </c>
      <c r="I17" s="30">
        <v>5</v>
      </c>
      <c r="J17" s="30">
        <v>6</v>
      </c>
      <c r="K17" s="30">
        <v>7</v>
      </c>
      <c r="L17" s="30">
        <v>8</v>
      </c>
      <c r="M17" s="30">
        <v>9</v>
      </c>
      <c r="N17" s="73">
        <v>10</v>
      </c>
      <c r="O17" s="30">
        <v>11</v>
      </c>
      <c r="P17" s="30">
        <v>12</v>
      </c>
      <c r="Q17" s="30">
        <v>13</v>
      </c>
      <c r="R17" s="30">
        <v>14</v>
      </c>
      <c r="S17" s="30">
        <v>12</v>
      </c>
      <c r="T17" s="30">
        <v>13</v>
      </c>
      <c r="U17" s="30">
        <v>14</v>
      </c>
      <c r="V17" s="30">
        <v>15</v>
      </c>
      <c r="W17" s="30">
        <v>16</v>
      </c>
    </row>
    <row r="18" spans="1:23" s="7" customFormat="1" ht="52.3" customHeight="1">
      <c r="A18" s="49">
        <v>1</v>
      </c>
      <c r="B18" s="50" t="s">
        <v>55</v>
      </c>
      <c r="C18" s="51" t="s">
        <v>34</v>
      </c>
      <c r="D18" s="31"/>
      <c r="E18" s="31"/>
      <c r="F18" s="31"/>
      <c r="G18" s="31"/>
      <c r="H18" s="81">
        <f>I18+J18+L18+O18+P18+K18+N18</f>
        <v>165898.72</v>
      </c>
      <c r="I18" s="53">
        <v>56250.36</v>
      </c>
      <c r="J18" s="53">
        <v>204.7</v>
      </c>
      <c r="K18" s="53">
        <v>131.74</v>
      </c>
      <c r="L18" s="53">
        <v>22868.68</v>
      </c>
      <c r="M18" s="31"/>
      <c r="N18" s="31"/>
      <c r="O18" s="53">
        <v>56586.28</v>
      </c>
      <c r="P18" s="53">
        <v>29856.959999999999</v>
      </c>
      <c r="Q18" s="53">
        <v>131.85</v>
      </c>
      <c r="R18" s="53">
        <v>0.28000000000000003</v>
      </c>
      <c r="S18" s="52"/>
      <c r="T18" s="52"/>
      <c r="U18" s="52"/>
      <c r="V18" s="52"/>
      <c r="W18" s="52"/>
    </row>
    <row r="19" spans="1:23" s="7" customFormat="1" ht="18.7" customHeight="1">
      <c r="A19" s="82" t="s">
        <v>42</v>
      </c>
      <c r="B19" s="83"/>
      <c r="C19" s="51"/>
      <c r="D19" s="31"/>
      <c r="E19" s="31"/>
      <c r="F19" s="31"/>
      <c r="G19" s="31"/>
      <c r="H19" s="52"/>
      <c r="I19" s="31"/>
      <c r="J19" s="31"/>
      <c r="K19" s="31"/>
      <c r="L19" s="31"/>
      <c r="M19" s="31"/>
      <c r="N19" s="31"/>
      <c r="O19" s="31"/>
      <c r="P19" s="31"/>
      <c r="Q19" s="53"/>
      <c r="R19" s="53"/>
      <c r="S19" s="52"/>
      <c r="T19" s="52"/>
      <c r="U19" s="52"/>
      <c r="V19" s="52"/>
      <c r="W19" s="52"/>
    </row>
    <row r="20" spans="1:23" s="7" customFormat="1" ht="17.5" customHeight="1">
      <c r="A20" s="82" t="s">
        <v>43</v>
      </c>
      <c r="B20" s="83"/>
      <c r="C20" s="51"/>
      <c r="D20" s="31"/>
      <c r="E20" s="31"/>
      <c r="F20" s="31"/>
      <c r="G20" s="31"/>
      <c r="H20" s="52"/>
      <c r="I20" s="31"/>
      <c r="J20" s="31"/>
      <c r="K20" s="31"/>
      <c r="L20" s="31"/>
      <c r="M20" s="31"/>
      <c r="N20" s="31"/>
      <c r="O20" s="31"/>
      <c r="P20" s="31"/>
      <c r="Q20" s="53"/>
      <c r="R20" s="53"/>
      <c r="S20" s="52"/>
      <c r="T20" s="52"/>
      <c r="U20" s="52"/>
      <c r="V20" s="52"/>
      <c r="W20" s="52"/>
    </row>
    <row r="21" spans="1:23" s="7" customFormat="1" ht="18" customHeight="1">
      <c r="A21" s="82" t="s">
        <v>44</v>
      </c>
      <c r="B21" s="83"/>
      <c r="C21" s="51"/>
      <c r="D21" s="31"/>
      <c r="E21" s="31"/>
      <c r="F21" s="31"/>
      <c r="G21" s="31"/>
      <c r="H21" s="52"/>
      <c r="I21" s="31"/>
      <c r="J21" s="31"/>
      <c r="K21" s="31"/>
      <c r="L21" s="31"/>
      <c r="M21" s="31"/>
      <c r="N21" s="31"/>
      <c r="O21" s="31"/>
      <c r="P21" s="31"/>
      <c r="Q21" s="53"/>
      <c r="R21" s="53"/>
      <c r="S21" s="52"/>
      <c r="T21" s="52"/>
      <c r="U21" s="52"/>
      <c r="V21" s="52"/>
      <c r="W21" s="52"/>
    </row>
    <row r="22" spans="1:23" s="7" customFormat="1" ht="15.8" customHeight="1">
      <c r="A22" s="82" t="s">
        <v>45</v>
      </c>
      <c r="B22" s="83"/>
      <c r="C22" s="51"/>
      <c r="D22" s="31"/>
      <c r="E22" s="31"/>
      <c r="F22" s="31"/>
      <c r="G22" s="31"/>
      <c r="H22" s="52"/>
      <c r="I22" s="31"/>
      <c r="J22" s="31"/>
      <c r="K22" s="31"/>
      <c r="L22" s="31"/>
      <c r="M22" s="31"/>
      <c r="N22" s="31"/>
      <c r="O22" s="31"/>
      <c r="P22" s="31"/>
      <c r="Q22" s="53"/>
      <c r="R22" s="53"/>
      <c r="S22" s="52"/>
      <c r="T22" s="52"/>
      <c r="U22" s="52"/>
      <c r="V22" s="52"/>
      <c r="W22" s="52"/>
    </row>
    <row r="23" spans="1:23" s="7" customFormat="1" ht="24.8" customHeight="1">
      <c r="A23" s="91" t="s">
        <v>33</v>
      </c>
      <c r="B23" s="91"/>
      <c r="C23" s="91"/>
      <c r="D23" s="54">
        <f t="shared" ref="D23:W23" si="0">SUM(D18:D18)</f>
        <v>0</v>
      </c>
      <c r="E23" s="54">
        <f t="shared" si="0"/>
        <v>0</v>
      </c>
      <c r="F23" s="54">
        <f t="shared" si="0"/>
        <v>0</v>
      </c>
      <c r="G23" s="54">
        <f t="shared" si="0"/>
        <v>0</v>
      </c>
      <c r="H23" s="55">
        <f t="shared" si="0"/>
        <v>165898.72</v>
      </c>
      <c r="I23" s="54">
        <f t="shared" si="0"/>
        <v>56250</v>
      </c>
      <c r="J23" s="54">
        <f t="shared" si="0"/>
        <v>205</v>
      </c>
      <c r="K23" s="54">
        <f t="shared" si="0"/>
        <v>132</v>
      </c>
      <c r="L23" s="55">
        <f t="shared" si="0"/>
        <v>22868.68</v>
      </c>
      <c r="M23" s="54"/>
      <c r="N23" s="54"/>
      <c r="O23" s="54">
        <f t="shared" si="0"/>
        <v>56586</v>
      </c>
      <c r="P23" s="54">
        <f t="shared" si="0"/>
        <v>29857</v>
      </c>
      <c r="Q23" s="55">
        <f t="shared" si="0"/>
        <v>131.85</v>
      </c>
      <c r="R23" s="55">
        <f t="shared" si="0"/>
        <v>0.28000000000000003</v>
      </c>
      <c r="S23" s="56">
        <f t="shared" si="0"/>
        <v>0</v>
      </c>
      <c r="T23" s="56">
        <f t="shared" si="0"/>
        <v>0</v>
      </c>
      <c r="U23" s="56">
        <f t="shared" si="0"/>
        <v>0</v>
      </c>
      <c r="V23" s="56">
        <f t="shared" si="0"/>
        <v>0</v>
      </c>
      <c r="W23" s="56">
        <f t="shared" si="0"/>
        <v>0</v>
      </c>
    </row>
    <row r="24" spans="1:23" s="7" customFormat="1" ht="21.75" customHeight="1">
      <c r="A24" s="97" t="s">
        <v>15</v>
      </c>
      <c r="B24" s="97"/>
      <c r="C24" s="97"/>
      <c r="D24" s="57" t="e">
        <f>D23+#REF!</f>
        <v>#REF!</v>
      </c>
      <c r="E24" s="57" t="e">
        <f>E23+#REF!</f>
        <v>#REF!</v>
      </c>
      <c r="F24" s="57" t="e">
        <f>F23+#REF!</f>
        <v>#REF!</v>
      </c>
      <c r="G24" s="57" t="e">
        <f>G23+#REF!</f>
        <v>#REF!</v>
      </c>
      <c r="H24" s="58">
        <f>H23</f>
        <v>165898.72</v>
      </c>
      <c r="I24" s="59">
        <f>I23</f>
        <v>56250</v>
      </c>
      <c r="J24" s="59">
        <f t="shared" ref="J24:R24" si="1">J23</f>
        <v>205</v>
      </c>
      <c r="K24" s="59">
        <f t="shared" si="1"/>
        <v>132</v>
      </c>
      <c r="L24" s="60">
        <f t="shared" si="1"/>
        <v>22868.68</v>
      </c>
      <c r="M24" s="59"/>
      <c r="N24" s="57"/>
      <c r="O24" s="57">
        <f t="shared" si="1"/>
        <v>56586</v>
      </c>
      <c r="P24" s="57">
        <f t="shared" si="1"/>
        <v>29857</v>
      </c>
      <c r="Q24" s="58">
        <f t="shared" si="1"/>
        <v>131.85</v>
      </c>
      <c r="R24" s="58">
        <f t="shared" si="1"/>
        <v>0.28000000000000003</v>
      </c>
      <c r="S24" s="57" t="e">
        <f>S23+#REF!</f>
        <v>#REF!</v>
      </c>
      <c r="T24" s="57" t="e">
        <f>T23+#REF!</f>
        <v>#REF!</v>
      </c>
      <c r="U24" s="57" t="e">
        <f>U23+#REF!</f>
        <v>#REF!</v>
      </c>
      <c r="V24" s="57" t="e">
        <f>V23+#REF!</f>
        <v>#REF!</v>
      </c>
      <c r="W24" s="57" t="e">
        <f>W23+#REF!</f>
        <v>#REF!</v>
      </c>
    </row>
    <row r="25" spans="1:23" s="7" customFormat="1" ht="39.75" hidden="1" customHeight="1">
      <c r="A25" s="93" t="s">
        <v>25</v>
      </c>
      <c r="B25" s="93"/>
      <c r="C25" s="93"/>
      <c r="D25" s="57"/>
      <c r="E25" s="57"/>
      <c r="F25" s="57"/>
      <c r="G25" s="57"/>
      <c r="H25" s="61"/>
      <c r="I25" s="59"/>
      <c r="J25" s="59"/>
      <c r="K25" s="59"/>
      <c r="L25" s="59"/>
      <c r="M25" s="59"/>
      <c r="N25" s="59"/>
      <c r="O25" s="57"/>
      <c r="P25" s="57"/>
      <c r="Q25" s="57"/>
      <c r="R25" s="57"/>
      <c r="S25" s="62"/>
      <c r="T25" s="62"/>
      <c r="U25" s="62"/>
      <c r="V25" s="62"/>
      <c r="W25" s="62"/>
    </row>
    <row r="26" spans="1:23" s="7" customFormat="1" ht="18.7" customHeight="1">
      <c r="A26" s="94" t="s">
        <v>26</v>
      </c>
      <c r="B26" s="94"/>
      <c r="C26" s="94"/>
      <c r="D26" s="57"/>
      <c r="E26" s="57"/>
      <c r="F26" s="57"/>
      <c r="G26" s="57"/>
      <c r="H26" s="57"/>
      <c r="I26" s="59"/>
      <c r="J26" s="59"/>
      <c r="K26" s="59"/>
      <c r="L26" s="59"/>
      <c r="M26" s="59"/>
      <c r="N26" s="59"/>
      <c r="O26" s="57"/>
      <c r="P26" s="57"/>
      <c r="Q26" s="57"/>
      <c r="R26" s="57"/>
      <c r="S26" s="62"/>
      <c r="T26" s="62"/>
      <c r="U26" s="62"/>
      <c r="V26" s="62"/>
      <c r="W26" s="62"/>
    </row>
    <row r="27" spans="1:23" s="7" customFormat="1" ht="18.350000000000001" customHeight="1">
      <c r="A27" s="62"/>
      <c r="B27" s="62" t="s">
        <v>37</v>
      </c>
      <c r="C27" s="63"/>
      <c r="D27" s="63"/>
      <c r="E27" s="64"/>
      <c r="F27" s="65"/>
      <c r="G27" s="64"/>
      <c r="H27" s="55">
        <f>H24*0.2</f>
        <v>33179.74</v>
      </c>
      <c r="I27" s="31"/>
      <c r="J27" s="31"/>
      <c r="K27" s="31"/>
      <c r="L27" s="31"/>
      <c r="M27" s="31"/>
      <c r="N27" s="31"/>
      <c r="O27" s="64"/>
      <c r="P27" s="64"/>
      <c r="Q27" s="64"/>
      <c r="R27" s="64"/>
      <c r="S27" s="62"/>
      <c r="T27" s="62"/>
      <c r="U27" s="62"/>
      <c r="V27" s="62"/>
      <c r="W27" s="62"/>
    </row>
    <row r="28" spans="1:23" s="7" customFormat="1" ht="18.350000000000001" customHeight="1">
      <c r="A28" s="62"/>
      <c r="B28" s="62" t="s">
        <v>2</v>
      </c>
      <c r="C28" s="63"/>
      <c r="D28" s="63"/>
      <c r="E28" s="64"/>
      <c r="F28" s="65"/>
      <c r="G28" s="64"/>
      <c r="H28" s="55">
        <f>H24+H27</f>
        <v>199078.46</v>
      </c>
      <c r="I28" s="31"/>
      <c r="J28" s="31"/>
      <c r="K28" s="31"/>
      <c r="L28" s="31"/>
      <c r="M28" s="31"/>
      <c r="N28" s="31"/>
      <c r="O28" s="64"/>
      <c r="P28" s="64"/>
      <c r="Q28" s="64"/>
      <c r="R28" s="64"/>
      <c r="S28" s="62"/>
      <c r="T28" s="62"/>
      <c r="U28" s="62"/>
      <c r="V28" s="62"/>
      <c r="W28" s="62"/>
    </row>
    <row r="29" spans="1:23" hidden="1">
      <c r="A29" s="92" t="s">
        <v>16</v>
      </c>
      <c r="B29" s="92"/>
      <c r="C29" s="92"/>
      <c r="D29" s="92"/>
      <c r="E29" s="92"/>
      <c r="F29" s="92"/>
      <c r="G29" s="92"/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62"/>
      <c r="T29" s="62"/>
      <c r="U29" s="62"/>
      <c r="V29" s="62"/>
      <c r="W29" s="62"/>
    </row>
    <row r="30" spans="1:23" ht="14.95" hidden="1" customHeight="1">
      <c r="A30" s="66" t="s">
        <v>9</v>
      </c>
      <c r="B30" s="93" t="s">
        <v>10</v>
      </c>
      <c r="C30" s="93"/>
      <c r="D30" s="67"/>
      <c r="E30" s="68"/>
      <c r="F30" s="68"/>
      <c r="G30" s="68"/>
      <c r="H30" s="69" t="e">
        <f>#REF!</f>
        <v>#REF!</v>
      </c>
      <c r="I30" s="68"/>
      <c r="J30" s="68"/>
      <c r="K30" s="68"/>
      <c r="L30" s="68"/>
      <c r="M30" s="68"/>
      <c r="N30" s="68"/>
      <c r="O30" s="68"/>
      <c r="P30" s="68"/>
      <c r="Q30" s="68"/>
      <c r="R30" s="68"/>
      <c r="S30" s="62"/>
      <c r="T30" s="62"/>
      <c r="U30" s="62"/>
      <c r="V30" s="62"/>
      <c r="W30" s="62"/>
    </row>
    <row r="31" spans="1:23" ht="13.75" hidden="1" customHeight="1">
      <c r="A31" s="90" t="s">
        <v>4</v>
      </c>
      <c r="B31" s="90"/>
      <c r="C31" s="90"/>
      <c r="D31" s="90"/>
      <c r="E31" s="90"/>
      <c r="F31" s="90"/>
      <c r="G31" s="70"/>
      <c r="H31" s="69" t="e">
        <f>E24*6.21+16</f>
        <v>#REF!</v>
      </c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2"/>
      <c r="T31" s="62"/>
      <c r="U31" s="62"/>
      <c r="V31" s="62"/>
      <c r="W31" s="62"/>
    </row>
    <row r="32" spans="1:23" ht="13.75" hidden="1" customHeight="1">
      <c r="A32" s="90" t="s">
        <v>11</v>
      </c>
      <c r="B32" s="90"/>
      <c r="C32" s="90"/>
      <c r="D32" s="90"/>
      <c r="E32" s="90"/>
      <c r="F32" s="90"/>
      <c r="G32" s="70"/>
      <c r="H32" s="69" t="e">
        <f>F24*5.19+1</f>
        <v>#REF!</v>
      </c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2"/>
      <c r="T32" s="62"/>
      <c r="U32" s="62"/>
      <c r="V32" s="62"/>
      <c r="W32" s="62"/>
    </row>
    <row r="33" spans="1:23" ht="18" hidden="1" customHeight="1">
      <c r="A33" s="62"/>
      <c r="B33" s="67" t="s">
        <v>28</v>
      </c>
      <c r="C33" s="71"/>
      <c r="D33" s="71" t="e">
        <f>D24</f>
        <v>#REF!</v>
      </c>
      <c r="E33" s="71"/>
      <c r="F33" s="71"/>
      <c r="G33" s="71"/>
      <c r="H33" s="71" t="e">
        <f>H24+H31+H32</f>
        <v>#REF!</v>
      </c>
      <c r="I33" s="71"/>
      <c r="J33" s="71"/>
      <c r="K33" s="71"/>
      <c r="L33" s="71"/>
      <c r="M33" s="71"/>
      <c r="N33" s="71"/>
      <c r="O33" s="71"/>
      <c r="P33" s="71"/>
      <c r="Q33" s="71"/>
      <c r="R33" s="71"/>
      <c r="S33" s="72"/>
      <c r="T33" s="72"/>
      <c r="U33" s="72"/>
      <c r="V33" s="72"/>
      <c r="W33" s="72"/>
    </row>
    <row r="34" spans="1:23" s="6" customFormat="1">
      <c r="A34" s="86"/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3"/>
      <c r="T34" s="3"/>
      <c r="U34" s="3"/>
      <c r="V34" s="3"/>
      <c r="W34" s="3"/>
    </row>
    <row r="35" spans="1:23" s="9" customFormat="1" ht="19.7" customHeight="1">
      <c r="B35" s="105" t="s">
        <v>35</v>
      </c>
      <c r="C35" s="10"/>
      <c r="D35" s="20"/>
      <c r="E35" s="10"/>
      <c r="F35" s="85" t="s">
        <v>20</v>
      </c>
      <c r="G35" s="85"/>
      <c r="H35" s="19"/>
      <c r="I35" s="103" t="s">
        <v>36</v>
      </c>
      <c r="J35" s="8"/>
      <c r="K35" s="8"/>
      <c r="L35" s="8"/>
      <c r="M35" s="8"/>
      <c r="N35" s="8"/>
      <c r="O35" s="8"/>
      <c r="P35" s="8"/>
      <c r="Q35" s="8"/>
      <c r="R35" s="8"/>
      <c r="S35" s="3"/>
      <c r="T35" s="3"/>
      <c r="U35" s="3"/>
      <c r="V35" s="3"/>
      <c r="W35" s="3"/>
    </row>
    <row r="36" spans="1:23" s="9" customFormat="1" ht="15.65">
      <c r="B36" s="105"/>
      <c r="C36" s="8"/>
      <c r="D36" s="8"/>
      <c r="E36" s="18"/>
      <c r="F36" s="8"/>
      <c r="G36" s="12"/>
      <c r="H36" s="11"/>
      <c r="I36" s="104"/>
      <c r="J36" s="8"/>
      <c r="K36" s="8"/>
      <c r="L36" s="8"/>
      <c r="M36" s="8"/>
      <c r="N36" s="8"/>
      <c r="O36" s="8"/>
      <c r="P36" s="8"/>
      <c r="Q36" s="8"/>
      <c r="R36" s="8"/>
      <c r="S36" s="3"/>
      <c r="T36" s="3"/>
      <c r="U36" s="3"/>
      <c r="V36" s="3"/>
      <c r="W36" s="3"/>
    </row>
    <row r="37" spans="1:23" s="9" customFormat="1" ht="20.399999999999999" customHeight="1">
      <c r="B37" s="105" t="s">
        <v>46</v>
      </c>
      <c r="C37" s="10"/>
      <c r="D37" s="74"/>
      <c r="E37" s="10"/>
      <c r="F37" s="85"/>
      <c r="G37" s="85"/>
      <c r="H37" s="19"/>
      <c r="I37" s="103" t="s">
        <v>40</v>
      </c>
      <c r="J37" s="8"/>
      <c r="K37" s="8"/>
      <c r="L37" s="8"/>
      <c r="M37" s="8"/>
      <c r="N37" s="8"/>
      <c r="O37" s="8"/>
      <c r="P37" s="8"/>
      <c r="Q37" s="8"/>
      <c r="R37" s="8"/>
      <c r="S37" s="3"/>
      <c r="T37" s="3"/>
      <c r="U37" s="3"/>
      <c r="V37" s="3"/>
      <c r="W37" s="3"/>
    </row>
    <row r="38" spans="1:23">
      <c r="C38" s="25"/>
      <c r="D38" s="25"/>
      <c r="E38" s="25"/>
      <c r="F38" s="26"/>
      <c r="G38" s="25"/>
      <c r="H38" s="25"/>
      <c r="I38" s="25"/>
      <c r="J38" s="1"/>
      <c r="K38" s="1"/>
      <c r="L38" s="1"/>
      <c r="M38" s="1"/>
      <c r="N38" s="1"/>
      <c r="O38" s="1"/>
      <c r="P38" s="1"/>
      <c r="Q38" s="1"/>
      <c r="R38" s="1"/>
    </row>
    <row r="39" spans="1:23">
      <c r="C39" s="1"/>
      <c r="D39" s="1"/>
      <c r="E39" s="1"/>
      <c r="F39" s="2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</row>
    <row r="40" spans="1:23">
      <c r="C40" s="1"/>
      <c r="D40" s="1"/>
      <c r="E40" s="1"/>
      <c r="F40" s="2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23">
      <c r="C41" s="1"/>
      <c r="D41" s="1"/>
      <c r="E41" s="1"/>
      <c r="F41" s="2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23">
      <c r="C42" s="1"/>
      <c r="D42" s="1"/>
      <c r="E42" s="1"/>
      <c r="F42" s="2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23">
      <c r="C43" s="1"/>
      <c r="D43" s="1"/>
      <c r="E43" s="1"/>
      <c r="F43" s="2"/>
      <c r="G43" s="1"/>
      <c r="H43" s="1"/>
      <c r="I43" s="1"/>
      <c r="J43" s="1"/>
      <c r="K43" s="1"/>
      <c r="L43" s="1"/>
      <c r="M43" s="1"/>
      <c r="N43" s="1"/>
      <c r="O43" s="1" t="s">
        <v>41</v>
      </c>
      <c r="P43" s="1"/>
      <c r="Q43" s="1"/>
      <c r="R43" s="1"/>
    </row>
    <row r="44" spans="1:23">
      <c r="C44" s="1"/>
      <c r="D44" s="1"/>
      <c r="E44" s="1"/>
      <c r="F44" s="2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  <row r="45" spans="1:23">
      <c r="C45" s="1"/>
      <c r="D45" s="1"/>
      <c r="E45" s="1"/>
      <c r="F45" s="2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</row>
    <row r="46" spans="1:23">
      <c r="C46" s="1"/>
      <c r="D46" s="1"/>
      <c r="E46" s="1"/>
      <c r="F46" s="2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</row>
    <row r="47" spans="1:23">
      <c r="C47" s="1"/>
      <c r="D47" s="1"/>
      <c r="E47" s="1"/>
      <c r="F47" s="2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</row>
    <row r="48" spans="1:23">
      <c r="C48" s="1"/>
      <c r="D48" s="1"/>
      <c r="E48" s="1"/>
      <c r="F48" s="2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</row>
    <row r="49" spans="3:18">
      <c r="C49" s="1"/>
      <c r="D49" s="1"/>
      <c r="E49" s="1"/>
      <c r="F49" s="2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</row>
    <row r="50" spans="3:18">
      <c r="C50" s="1"/>
      <c r="D50" s="1"/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</row>
    <row r="51" spans="3:18">
      <c r="C51" s="1"/>
      <c r="D51" s="1"/>
      <c r="E51" s="1"/>
      <c r="F51" s="2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</row>
    <row r="52" spans="3:18">
      <c r="C52" s="1"/>
      <c r="D52" s="1"/>
      <c r="E52" s="1"/>
      <c r="F52" s="2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</row>
    <row r="53" spans="3:18">
      <c r="C53" s="1"/>
      <c r="D53" s="1"/>
      <c r="E53" s="1"/>
      <c r="F53" s="2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</row>
    <row r="54" spans="3:18">
      <c r="C54" s="1"/>
      <c r="D54" s="1"/>
      <c r="E54" s="1"/>
      <c r="F54" s="2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</row>
    <row r="55" spans="3:18">
      <c r="C55" s="1"/>
      <c r="D55" s="1"/>
      <c r="E55" s="1"/>
      <c r="F55" s="2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</row>
    <row r="56" spans="3:18">
      <c r="C56" s="1"/>
      <c r="D56" s="1"/>
      <c r="E56" s="1"/>
      <c r="F56" s="2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</row>
    <row r="57" spans="3:18">
      <c r="C57" s="1"/>
      <c r="D57" s="1"/>
      <c r="E57" s="1"/>
      <c r="F57" s="2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</row>
    <row r="58" spans="3:18">
      <c r="C58" s="1"/>
      <c r="D58" s="1"/>
      <c r="E58" s="1"/>
      <c r="F58" s="2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</row>
    <row r="59" spans="3:18">
      <c r="C59" s="1"/>
      <c r="D59" s="1"/>
      <c r="E59" s="1"/>
      <c r="F59" s="2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</row>
    <row r="60" spans="3:18">
      <c r="C60" s="1"/>
      <c r="D60" s="1"/>
      <c r="E60" s="1"/>
      <c r="F60" s="2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</row>
    <row r="61" spans="3:18">
      <c r="C61" s="1"/>
      <c r="D61" s="1"/>
      <c r="E61" s="1"/>
      <c r="F61" s="2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</row>
    <row r="62" spans="3:18">
      <c r="C62" s="1"/>
      <c r="D62" s="1"/>
      <c r="E62" s="1"/>
      <c r="F62" s="2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</row>
    <row r="63" spans="3:18">
      <c r="C63" s="1"/>
      <c r="D63" s="1"/>
      <c r="E63" s="1"/>
      <c r="F63" s="2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</row>
    <row r="64" spans="3:18">
      <c r="C64" s="1"/>
      <c r="D64" s="1"/>
      <c r="E64" s="1"/>
      <c r="F64" s="2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</row>
    <row r="65" spans="3:18">
      <c r="C65" s="1"/>
      <c r="D65" s="1"/>
      <c r="E65" s="1"/>
      <c r="F65" s="2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</row>
    <row r="66" spans="3:18">
      <c r="C66" s="1"/>
      <c r="D66" s="1"/>
      <c r="E66" s="1"/>
      <c r="F66" s="2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</row>
    <row r="67" spans="3:18">
      <c r="C67" s="1"/>
      <c r="D67" s="1"/>
      <c r="E67" s="1"/>
      <c r="F67" s="2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</row>
    <row r="68" spans="3:18">
      <c r="C68" s="1"/>
      <c r="D68" s="1"/>
      <c r="E68" s="1"/>
      <c r="F68" s="2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</row>
    <row r="69" spans="3:18">
      <c r="C69" s="1"/>
      <c r="D69" s="1"/>
      <c r="E69" s="1"/>
      <c r="F69" s="2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</row>
    <row r="70" spans="3:18">
      <c r="C70" s="1"/>
      <c r="D70" s="1"/>
      <c r="E70" s="1"/>
      <c r="F70" s="2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</row>
    <row r="71" spans="3:18">
      <c r="C71" s="1"/>
      <c r="D71" s="1"/>
      <c r="E71" s="1"/>
      <c r="F71" s="2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</row>
  </sheetData>
  <mergeCells count="36">
    <mergeCell ref="F37:G37"/>
    <mergeCell ref="A11:B11"/>
    <mergeCell ref="C11:D11"/>
    <mergeCell ref="A25:C25"/>
    <mergeCell ref="A24:C24"/>
    <mergeCell ref="P1:R1"/>
    <mergeCell ref="A7:V7"/>
    <mergeCell ref="A8:V8"/>
    <mergeCell ref="A9:Q9"/>
    <mergeCell ref="A13:Q13"/>
    <mergeCell ref="I15:R15"/>
    <mergeCell ref="D14:G14"/>
    <mergeCell ref="E15:G15"/>
    <mergeCell ref="A12:B12"/>
    <mergeCell ref="A21:B21"/>
    <mergeCell ref="B14:B16"/>
    <mergeCell ref="S14:W14"/>
    <mergeCell ref="S15:S16"/>
    <mergeCell ref="T15:W15"/>
    <mergeCell ref="C14:C16"/>
    <mergeCell ref="A22:B22"/>
    <mergeCell ref="C12:Q12"/>
    <mergeCell ref="F35:G35"/>
    <mergeCell ref="A34:R34"/>
    <mergeCell ref="D15:D16"/>
    <mergeCell ref="H15:H16"/>
    <mergeCell ref="H14:R14"/>
    <mergeCell ref="A14:A16"/>
    <mergeCell ref="A31:F31"/>
    <mergeCell ref="A23:C23"/>
    <mergeCell ref="A32:F32"/>
    <mergeCell ref="A29:R29"/>
    <mergeCell ref="B30:C30"/>
    <mergeCell ref="A26:C26"/>
    <mergeCell ref="A19:B19"/>
    <mergeCell ref="A20:B20"/>
  </mergeCells>
  <pageMargins left="0.7" right="0.7" top="0.75" bottom="0.75" header="0.3" footer="0.3"/>
  <pageSetup paperSize="9" scale="66" fitToHeight="0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A3" sqref="A3:E25"/>
    </sheetView>
  </sheetViews>
  <sheetFormatPr defaultRowHeight="14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РНЦ</vt:lpstr>
      <vt:lpstr>Лист1</vt:lpstr>
      <vt:lpstr>РНЦ!Область_печати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2024-04-02T07:15:42Z</dcterms:modified>
</cp:coreProperties>
</file>